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5" yWindow="120" windowWidth="8415" windowHeight="4455"/>
  </bookViews>
  <sheets>
    <sheet name="Model" sheetId="1" r:id="rId1"/>
  </sheets>
  <definedNames>
    <definedName name="Forecasted_demand">Model!$B$36:$G$36</definedName>
    <definedName name="Inventory_after_production">Model!$B$34:$G$34</definedName>
    <definedName name="Maximum_overtime_labor_hours_available">Model!$B$25:$G$25</definedName>
    <definedName name="Overtime_labor_hours_used">Model!$B$23:$G$23</definedName>
    <definedName name="_xlnm.Print_Area" localSheetId="0">Model!$A$1:$K$46</definedName>
    <definedName name="Production_capacity">Model!$B$32:$G$32</definedName>
    <definedName name="Shoes_produced">Model!$B$30:$G$30</definedName>
    <definedName name="solver_adj" localSheetId="0" hidden="1">Model!$B$18:$G$18,Model!$B$19:$G$19,Model!$B$23:$G$23,Model!$B$30:$G$30</definedName>
    <definedName name="solver_cvg" localSheetId="0" hidden="1">0.001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Model!$B$34:$G$34</definedName>
    <definedName name="solver_lhs2" localSheetId="0" hidden="1">Model!$B$23:$G$23</definedName>
    <definedName name="solver_lhs3" localSheetId="0" hidden="1">Model!$B$30:$G$30</definedName>
    <definedName name="solver_lhs4" localSheetId="0" hidden="1">Model!$B$19:$G$19</definedName>
    <definedName name="solver_lhs5" localSheetId="0" hidden="1">Model!$B$18:$G$18</definedName>
    <definedName name="solver_lhs6" localSheetId="0" hidden="1">Model!$B$30:$G$30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Model!$H$46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el4" localSheetId="0" hidden="1">4</definedName>
    <definedName name="solver_rel5" localSheetId="0" hidden="1">4</definedName>
    <definedName name="solver_rel6" localSheetId="0" hidden="1">4</definedName>
    <definedName name="solver_reo" localSheetId="0" hidden="1">2</definedName>
    <definedName name="solver_rep" localSheetId="0" hidden="1">2</definedName>
    <definedName name="solver_rhs1" localSheetId="0" hidden="1">Forecasted_demand</definedName>
    <definedName name="solver_rhs2" localSheetId="0" hidden="1">Maximum_overtime_labor_hours_available</definedName>
    <definedName name="solver_rhs3" localSheetId="0" hidden="1">Production_capacity</definedName>
    <definedName name="solver_rhs4" localSheetId="0" hidden="1">Integer</definedName>
    <definedName name="solver_rhs5" localSheetId="0" hidden="1">Integer</definedName>
    <definedName name="solver_rhs6" localSheetId="0" hidden="1">Integer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cost">Model!$H$46</definedName>
    <definedName name="Workers_fired">Model!$B$19:$G$19</definedName>
    <definedName name="Workers_hired">Model!$B$18:$G$18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34" i="1" l="1"/>
  <c r="B37" i="1" s="1"/>
  <c r="B17" i="1"/>
  <c r="B20" i="1" s="1"/>
  <c r="E40" i="1"/>
  <c r="F40" i="1"/>
  <c r="H40" i="1" s="1"/>
  <c r="G40" i="1"/>
  <c r="E41" i="1"/>
  <c r="F41" i="1"/>
  <c r="G41" i="1"/>
  <c r="E43" i="1"/>
  <c r="F43" i="1"/>
  <c r="G43" i="1"/>
  <c r="E44" i="1"/>
  <c r="H44" i="1" s="1"/>
  <c r="F44" i="1"/>
  <c r="G44" i="1"/>
  <c r="B40" i="1"/>
  <c r="B41" i="1"/>
  <c r="B43" i="1"/>
  <c r="B44" i="1"/>
  <c r="C40" i="1"/>
  <c r="C41" i="1"/>
  <c r="C43" i="1"/>
  <c r="C44" i="1"/>
  <c r="D40" i="1"/>
  <c r="D41" i="1"/>
  <c r="D43" i="1"/>
  <c r="D44" i="1"/>
  <c r="H41" i="1"/>
  <c r="H43" i="1"/>
  <c r="C34" i="1" l="1"/>
  <c r="C37" i="1" s="1"/>
  <c r="B45" i="1"/>
  <c r="B42" i="1"/>
  <c r="B22" i="1"/>
  <c r="B27" i="1" s="1"/>
  <c r="B32" i="1" s="1"/>
  <c r="C17" i="1"/>
  <c r="C20" i="1" s="1"/>
  <c r="B25" i="1"/>
  <c r="D17" i="1" l="1"/>
  <c r="D20" i="1" s="1"/>
  <c r="C42" i="1"/>
  <c r="C22" i="1"/>
  <c r="C27" i="1" s="1"/>
  <c r="C32" i="1" s="1"/>
  <c r="C25" i="1"/>
  <c r="B46" i="1"/>
  <c r="C45" i="1"/>
  <c r="D34" i="1"/>
  <c r="D37" i="1" s="1"/>
  <c r="D42" i="1" l="1"/>
  <c r="D22" i="1"/>
  <c r="D27" i="1" s="1"/>
  <c r="D32" i="1" s="1"/>
  <c r="D25" i="1"/>
  <c r="E17" i="1"/>
  <c r="E20" i="1" s="1"/>
  <c r="E34" i="1"/>
  <c r="E37" i="1" s="1"/>
  <c r="D45" i="1"/>
  <c r="C46" i="1"/>
  <c r="E45" i="1" l="1"/>
  <c r="F34" i="1"/>
  <c r="F37" i="1" s="1"/>
  <c r="D46" i="1"/>
  <c r="E42" i="1"/>
  <c r="E22" i="1"/>
  <c r="E27" i="1" s="1"/>
  <c r="E32" i="1" s="1"/>
  <c r="F17" i="1"/>
  <c r="F20" i="1" s="1"/>
  <c r="E25" i="1"/>
  <c r="E46" i="1" l="1"/>
  <c r="F25" i="1"/>
  <c r="G17" i="1"/>
  <c r="G20" i="1" s="1"/>
  <c r="F42" i="1"/>
  <c r="F22" i="1"/>
  <c r="F27" i="1" s="1"/>
  <c r="F32" i="1" s="1"/>
  <c r="G34" i="1"/>
  <c r="G37" i="1" s="1"/>
  <c r="G45" i="1" s="1"/>
  <c r="F45" i="1"/>
  <c r="H45" i="1" s="1"/>
  <c r="G22" i="1" l="1"/>
  <c r="G27" i="1" s="1"/>
  <c r="G32" i="1" s="1"/>
  <c r="G42" i="1"/>
  <c r="G25" i="1"/>
  <c r="F46" i="1"/>
  <c r="G46" i="1" l="1"/>
  <c r="H46" i="1" s="1"/>
  <c r="H42" i="1"/>
</calcChain>
</file>

<file path=xl/sharedStrings.xml><?xml version="1.0" encoding="utf-8"?>
<sst xmlns="http://schemas.openxmlformats.org/spreadsheetml/2006/main" count="74" uniqueCount="45">
  <si>
    <t>Input data</t>
  </si>
  <si>
    <t>Regular hours/worker/month</t>
  </si>
  <si>
    <t>Maximum overtime hours/worker/month</t>
  </si>
  <si>
    <t>Hiring cost/worker</t>
  </si>
  <si>
    <t>Firing cost/worker</t>
  </si>
  <si>
    <t>Regular wages/worker/month</t>
  </si>
  <si>
    <t>Overtime wage rate/hour</t>
  </si>
  <si>
    <t>Labor hours/pair of shoes</t>
  </si>
  <si>
    <t>Holding cost/pair of shoes in inventory/month</t>
  </si>
  <si>
    <t>Worker plan</t>
  </si>
  <si>
    <t>Workers from previous month</t>
  </si>
  <si>
    <t>Workers hired</t>
  </si>
  <si>
    <t>Workers fired</t>
  </si>
  <si>
    <t>Workers available after hiring and firing</t>
  </si>
  <si>
    <t>Regular-time hours available</t>
  </si>
  <si>
    <t>Overtime labor hours used</t>
  </si>
  <si>
    <t>&lt;=</t>
  </si>
  <si>
    <t>Maximum overtime labor hours available</t>
  </si>
  <si>
    <t>Total hours for production</t>
  </si>
  <si>
    <t>Production plan</t>
  </si>
  <si>
    <t>Shoes produced</t>
  </si>
  <si>
    <t>Production capacity</t>
  </si>
  <si>
    <t>Ending inventory</t>
  </si>
  <si>
    <t>&gt;=</t>
  </si>
  <si>
    <t>Totals</t>
  </si>
  <si>
    <t>Hiring cost</t>
  </si>
  <si>
    <t>Firing cost</t>
  </si>
  <si>
    <t>Regular-time wages</t>
  </si>
  <si>
    <t>Overtime wages</t>
  </si>
  <si>
    <t>Raw material cost</t>
  </si>
  <si>
    <t>Holding cost</t>
  </si>
  <si>
    <t>Initial inventory of shoes</t>
  </si>
  <si>
    <t>Initial number of workers</t>
  </si>
  <si>
    <t>Inventory after production</t>
  </si>
  <si>
    <t>Month 1</t>
  </si>
  <si>
    <t>Month 2</t>
  </si>
  <si>
    <t>Month 3</t>
  </si>
  <si>
    <t>Month 4</t>
  </si>
  <si>
    <t>Raw material cost/pair of shoes</t>
  </si>
  <si>
    <t>Forecasted demand</t>
  </si>
  <si>
    <t>Monetary outputs</t>
  </si>
  <si>
    <t>Objective to minimize</t>
  </si>
  <si>
    <t>Month 5</t>
  </si>
  <si>
    <t>Month 6</t>
  </si>
  <si>
    <t>Aggregate planning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</si>
</sst>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;\-&quot;$&quot;#,##0"/>
  </numFmts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2" borderId="0" xfId="0" applyFont="1" applyFill="1" applyBorder="1"/>
    <xf numFmtId="164" fontId="2" fillId="2" borderId="0" xfId="0" applyNumberFormat="1" applyFont="1" applyFill="1" applyBorder="1"/>
    <xf numFmtId="0" fontId="2" fillId="0" borderId="0" xfId="0" applyFont="1" applyAlignment="1">
      <alignment horizontal="right"/>
    </xf>
    <xf numFmtId="0" fontId="2" fillId="3" borderId="0" xfId="0" applyFont="1" applyFill="1" applyBorder="1"/>
    <xf numFmtId="0" fontId="2" fillId="0" borderId="0" xfId="0" applyFont="1" applyBorder="1"/>
    <xf numFmtId="1" fontId="2" fillId="0" borderId="0" xfId="0" applyNumberFormat="1" applyFont="1"/>
    <xf numFmtId="164" fontId="2" fillId="0" borderId="0" xfId="0" applyNumberFormat="1" applyFont="1"/>
    <xf numFmtId="5" fontId="2" fillId="4" borderId="0" xfId="0" applyNumberFormat="1" applyFont="1" applyFill="1" applyBorder="1"/>
    <xf numFmtId="0" fontId="1" fillId="0" borderId="0" xfId="0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45</xdr:row>
      <xdr:rowOff>114300</xdr:rowOff>
    </xdr:from>
    <xdr:to>
      <xdr:col>8</xdr:col>
      <xdr:colOff>647700</xdr:colOff>
      <xdr:row>45</xdr:row>
      <xdr:rowOff>114300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H="1">
          <a:off x="7200900" y="7562850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25400</xdr:colOff>
      <xdr:row>17</xdr:row>
      <xdr:rowOff>79375</xdr:rowOff>
    </xdr:from>
    <xdr:to>
      <xdr:col>14</xdr:col>
      <xdr:colOff>504825</xdr:colOff>
      <xdr:row>26</xdr:row>
      <xdr:rowOff>38100</xdr:rowOff>
    </xdr:to>
    <xdr:sp macro="" textlink="">
      <xdr:nvSpPr>
        <xdr:cNvPr id="4" name="TextBox 3"/>
        <xdr:cNvSpPr txBox="1"/>
      </xdr:nvSpPr>
      <xdr:spPr>
        <a:xfrm>
          <a:off x="7397750" y="3289300"/>
          <a:ext cx="4289425" cy="16732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easiest way to modify the model is to insert two new columns to the left of the original Month 4 columns, then modify labels as necessary and copy formulas. The range names update automatically, and the Solver setup doesn't need to be changed.
For this set of month 5, 6 demands, and others we tried, the month 1 decision variable cells are the same as in the original 4-month model.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8"/>
  <sheetViews>
    <sheetView tabSelected="1" workbookViewId="0"/>
  </sheetViews>
  <sheetFormatPr defaultRowHeight="15" x14ac:dyDescent="0.25"/>
  <cols>
    <col min="1" max="1" width="45" style="2" customWidth="1"/>
    <col min="2" max="7" width="9.140625" style="2"/>
    <col min="8" max="8" width="10.7109375" style="2" customWidth="1"/>
    <col min="9" max="9" width="11.42578125" style="2" customWidth="1"/>
    <col min="10" max="16384" width="9.140625" style="2"/>
  </cols>
  <sheetData>
    <row r="1" spans="1:12" x14ac:dyDescent="0.25">
      <c r="A1" s="1" t="s">
        <v>44</v>
      </c>
      <c r="K1" s="3"/>
      <c r="L1" s="3"/>
    </row>
    <row r="2" spans="1:12" x14ac:dyDescent="0.25">
      <c r="K2" s="3"/>
      <c r="L2" s="3"/>
    </row>
    <row r="3" spans="1:12" x14ac:dyDescent="0.25">
      <c r="A3" s="1" t="s">
        <v>0</v>
      </c>
      <c r="I3" s="1"/>
      <c r="K3" s="3"/>
      <c r="L3" s="3"/>
    </row>
    <row r="4" spans="1:12" x14ac:dyDescent="0.25">
      <c r="A4" s="2" t="s">
        <v>31</v>
      </c>
      <c r="B4" s="4">
        <v>500</v>
      </c>
      <c r="I4" s="3"/>
      <c r="J4" s="3"/>
      <c r="K4" s="3"/>
      <c r="L4" s="3"/>
    </row>
    <row r="5" spans="1:12" x14ac:dyDescent="0.25">
      <c r="A5" s="2" t="s">
        <v>32</v>
      </c>
      <c r="B5" s="4">
        <v>100</v>
      </c>
      <c r="I5" s="3"/>
      <c r="J5" s="3"/>
      <c r="K5" s="3"/>
      <c r="L5" s="3"/>
    </row>
    <row r="6" spans="1:12" x14ac:dyDescent="0.25">
      <c r="A6" s="2" t="s">
        <v>1</v>
      </c>
      <c r="B6" s="4">
        <v>160</v>
      </c>
      <c r="I6" s="3"/>
      <c r="J6" s="3"/>
      <c r="K6" s="3"/>
      <c r="L6" s="3"/>
    </row>
    <row r="7" spans="1:12" x14ac:dyDescent="0.25">
      <c r="A7" s="2" t="s">
        <v>2</v>
      </c>
      <c r="B7" s="4">
        <v>20</v>
      </c>
      <c r="I7" s="3"/>
      <c r="J7" s="3"/>
      <c r="K7" s="3"/>
      <c r="L7" s="3"/>
    </row>
    <row r="8" spans="1:12" x14ac:dyDescent="0.25">
      <c r="A8" s="2" t="s">
        <v>3</v>
      </c>
      <c r="B8" s="5">
        <v>1600</v>
      </c>
      <c r="I8" s="3"/>
      <c r="J8" s="3"/>
      <c r="K8" s="3"/>
      <c r="L8" s="3"/>
    </row>
    <row r="9" spans="1:12" x14ac:dyDescent="0.25">
      <c r="A9" s="2" t="s">
        <v>4</v>
      </c>
      <c r="B9" s="5">
        <v>2000</v>
      </c>
      <c r="I9" s="3"/>
      <c r="J9" s="3"/>
      <c r="K9" s="3"/>
      <c r="L9" s="3"/>
    </row>
    <row r="10" spans="1:12" x14ac:dyDescent="0.25">
      <c r="A10" s="2" t="s">
        <v>5</v>
      </c>
      <c r="B10" s="5">
        <v>1500</v>
      </c>
      <c r="I10" s="3"/>
      <c r="J10" s="3"/>
      <c r="K10" s="3"/>
      <c r="L10" s="3"/>
    </row>
    <row r="11" spans="1:12" x14ac:dyDescent="0.25">
      <c r="A11" s="2" t="s">
        <v>6</v>
      </c>
      <c r="B11" s="5">
        <v>13</v>
      </c>
      <c r="I11" s="3"/>
      <c r="J11" s="3"/>
      <c r="K11" s="3"/>
      <c r="L11" s="3"/>
    </row>
    <row r="12" spans="1:12" x14ac:dyDescent="0.25">
      <c r="A12" s="2" t="s">
        <v>7</v>
      </c>
      <c r="B12" s="4">
        <v>4</v>
      </c>
      <c r="I12" s="3"/>
      <c r="J12" s="3"/>
      <c r="K12" s="3"/>
      <c r="L12" s="3"/>
    </row>
    <row r="13" spans="1:12" x14ac:dyDescent="0.25">
      <c r="A13" s="2" t="s">
        <v>38</v>
      </c>
      <c r="B13" s="5">
        <v>15</v>
      </c>
      <c r="K13" s="3"/>
      <c r="L13" s="3"/>
    </row>
    <row r="14" spans="1:12" x14ac:dyDescent="0.25">
      <c r="A14" s="2" t="s">
        <v>8</v>
      </c>
      <c r="B14" s="5">
        <v>3</v>
      </c>
      <c r="K14" s="3"/>
      <c r="L14" s="3"/>
    </row>
    <row r="15" spans="1:12" ht="12.75" customHeight="1" x14ac:dyDescent="0.25">
      <c r="K15" s="3"/>
      <c r="L15" s="3"/>
    </row>
    <row r="16" spans="1:12" x14ac:dyDescent="0.25">
      <c r="A16" s="1" t="s">
        <v>9</v>
      </c>
      <c r="B16" s="6" t="s">
        <v>34</v>
      </c>
      <c r="C16" s="6" t="s">
        <v>35</v>
      </c>
      <c r="D16" s="6" t="s">
        <v>36</v>
      </c>
      <c r="E16" s="6" t="s">
        <v>37</v>
      </c>
      <c r="F16" s="6" t="s">
        <v>42</v>
      </c>
      <c r="G16" s="6" t="s">
        <v>43</v>
      </c>
      <c r="K16" s="3"/>
      <c r="L16" s="3"/>
    </row>
    <row r="17" spans="1:7" x14ac:dyDescent="0.25">
      <c r="A17" s="2" t="s">
        <v>10</v>
      </c>
      <c r="B17" s="2">
        <f>B5</f>
        <v>100</v>
      </c>
      <c r="C17" s="2">
        <f>B20</f>
        <v>94</v>
      </c>
      <c r="D17" s="2">
        <f>C20</f>
        <v>94</v>
      </c>
      <c r="E17" s="2">
        <f>D20</f>
        <v>81</v>
      </c>
      <c r="F17" s="2">
        <f>E20</f>
        <v>81</v>
      </c>
      <c r="G17" s="2">
        <f>F20</f>
        <v>81</v>
      </c>
    </row>
    <row r="18" spans="1:7" x14ac:dyDescent="0.25">
      <c r="A18" s="2" t="s">
        <v>11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x14ac:dyDescent="0.25">
      <c r="A19" s="2" t="s">
        <v>12</v>
      </c>
      <c r="B19" s="7">
        <v>6</v>
      </c>
      <c r="C19" s="7">
        <v>0</v>
      </c>
      <c r="D19" s="7">
        <v>13</v>
      </c>
      <c r="E19" s="7">
        <v>0</v>
      </c>
      <c r="F19" s="7">
        <v>0</v>
      </c>
      <c r="G19" s="7">
        <v>0</v>
      </c>
    </row>
    <row r="20" spans="1:7" x14ac:dyDescent="0.25">
      <c r="A20" s="2" t="s">
        <v>13</v>
      </c>
      <c r="B20" s="2">
        <f t="shared" ref="B20:G20" si="0">B17+B18-B19</f>
        <v>94</v>
      </c>
      <c r="C20" s="2">
        <f t="shared" si="0"/>
        <v>94</v>
      </c>
      <c r="D20" s="2">
        <f t="shared" si="0"/>
        <v>81</v>
      </c>
      <c r="E20" s="2">
        <f t="shared" si="0"/>
        <v>81</v>
      </c>
      <c r="F20" s="2">
        <f t="shared" si="0"/>
        <v>81</v>
      </c>
      <c r="G20" s="2">
        <f t="shared" si="0"/>
        <v>81</v>
      </c>
    </row>
    <row r="22" spans="1:7" x14ac:dyDescent="0.25">
      <c r="A22" s="2" t="s">
        <v>14</v>
      </c>
      <c r="B22" s="2">
        <f t="shared" ref="B22:G22" si="1">$B$6*B20</f>
        <v>15040</v>
      </c>
      <c r="C22" s="2">
        <f t="shared" si="1"/>
        <v>15040</v>
      </c>
      <c r="D22" s="2">
        <f t="shared" si="1"/>
        <v>12960</v>
      </c>
      <c r="E22" s="2">
        <f t="shared" si="1"/>
        <v>12960</v>
      </c>
      <c r="F22" s="2">
        <f t="shared" si="1"/>
        <v>12960</v>
      </c>
      <c r="G22" s="2">
        <f t="shared" si="1"/>
        <v>12960</v>
      </c>
    </row>
    <row r="23" spans="1:7" x14ac:dyDescent="0.25">
      <c r="A23" s="2" t="s">
        <v>15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80.000000000008043</v>
      </c>
    </row>
    <row r="24" spans="1:7" x14ac:dyDescent="0.25">
      <c r="B24" s="6" t="s">
        <v>16</v>
      </c>
      <c r="C24" s="6" t="s">
        <v>16</v>
      </c>
      <c r="D24" s="6" t="s">
        <v>16</v>
      </c>
      <c r="E24" s="6" t="s">
        <v>16</v>
      </c>
      <c r="F24" s="6" t="s">
        <v>16</v>
      </c>
      <c r="G24" s="6" t="s">
        <v>16</v>
      </c>
    </row>
    <row r="25" spans="1:7" x14ac:dyDescent="0.25">
      <c r="A25" s="2" t="s">
        <v>17</v>
      </c>
      <c r="B25" s="8">
        <f t="shared" ref="B25:G25" si="2">$B$7*B20</f>
        <v>1880</v>
      </c>
      <c r="C25" s="8">
        <f t="shared" si="2"/>
        <v>1880</v>
      </c>
      <c r="D25" s="8">
        <f t="shared" si="2"/>
        <v>1620</v>
      </c>
      <c r="E25" s="8">
        <f t="shared" si="2"/>
        <v>1620</v>
      </c>
      <c r="F25" s="8">
        <f t="shared" si="2"/>
        <v>1620</v>
      </c>
      <c r="G25" s="8">
        <f t="shared" si="2"/>
        <v>1620</v>
      </c>
    </row>
    <row r="27" spans="1:7" x14ac:dyDescent="0.25">
      <c r="A27" s="2" t="s">
        <v>18</v>
      </c>
      <c r="B27" s="2">
        <f t="shared" ref="B27:G27" si="3">SUM(B22:B23)</f>
        <v>15040</v>
      </c>
      <c r="C27" s="2">
        <f t="shared" si="3"/>
        <v>15040</v>
      </c>
      <c r="D27" s="2">
        <f t="shared" si="3"/>
        <v>12960</v>
      </c>
      <c r="E27" s="2">
        <f t="shared" si="3"/>
        <v>12960</v>
      </c>
      <c r="F27" s="2">
        <f t="shared" si="3"/>
        <v>12960</v>
      </c>
      <c r="G27" s="2">
        <f t="shared" si="3"/>
        <v>13040.000000000007</v>
      </c>
    </row>
    <row r="29" spans="1:7" x14ac:dyDescent="0.25">
      <c r="A29" s="1" t="s">
        <v>19</v>
      </c>
      <c r="B29" s="6" t="s">
        <v>34</v>
      </c>
      <c r="C29" s="6" t="s">
        <v>35</v>
      </c>
      <c r="D29" s="6" t="s">
        <v>36</v>
      </c>
      <c r="E29" s="6" t="s">
        <v>37</v>
      </c>
      <c r="F29" s="6" t="s">
        <v>42</v>
      </c>
      <c r="G29" s="6" t="s">
        <v>43</v>
      </c>
    </row>
    <row r="30" spans="1:7" x14ac:dyDescent="0.25">
      <c r="A30" s="2" t="s">
        <v>20</v>
      </c>
      <c r="B30" s="7">
        <v>3760</v>
      </c>
      <c r="C30" s="7">
        <v>3760</v>
      </c>
      <c r="D30" s="7">
        <v>3240</v>
      </c>
      <c r="E30" s="7">
        <v>3240</v>
      </c>
      <c r="F30" s="7">
        <v>3240</v>
      </c>
      <c r="G30" s="7">
        <v>3260</v>
      </c>
    </row>
    <row r="31" spans="1:7" x14ac:dyDescent="0.25">
      <c r="B31" s="6" t="s">
        <v>16</v>
      </c>
      <c r="C31" s="6" t="s">
        <v>16</v>
      </c>
      <c r="D31" s="6" t="s">
        <v>16</v>
      </c>
      <c r="E31" s="6" t="s">
        <v>16</v>
      </c>
      <c r="F31" s="6" t="s">
        <v>16</v>
      </c>
      <c r="G31" s="6" t="s">
        <v>16</v>
      </c>
    </row>
    <row r="32" spans="1:7" x14ac:dyDescent="0.25">
      <c r="A32" s="2" t="s">
        <v>21</v>
      </c>
      <c r="B32" s="2">
        <f t="shared" ref="B32:G32" si="4">B27/$B$12</f>
        <v>3760</v>
      </c>
      <c r="C32" s="2">
        <f t="shared" si="4"/>
        <v>3760</v>
      </c>
      <c r="D32" s="2">
        <f t="shared" si="4"/>
        <v>3240</v>
      </c>
      <c r="E32" s="2">
        <f t="shared" si="4"/>
        <v>3240</v>
      </c>
      <c r="F32" s="2">
        <f t="shared" si="4"/>
        <v>3240</v>
      </c>
      <c r="G32" s="2">
        <f t="shared" si="4"/>
        <v>3260.0000000000018</v>
      </c>
    </row>
    <row r="34" spans="1:10" x14ac:dyDescent="0.25">
      <c r="A34" s="2" t="s">
        <v>33</v>
      </c>
      <c r="B34" s="2">
        <f>B4+B30</f>
        <v>4260</v>
      </c>
      <c r="C34" s="2">
        <f>B37+C30</f>
        <v>5020</v>
      </c>
      <c r="D34" s="2">
        <f>C37+D30</f>
        <v>3260</v>
      </c>
      <c r="E34" s="2">
        <f>D37+E30</f>
        <v>4500</v>
      </c>
      <c r="F34" s="2">
        <f>E37+F30</f>
        <v>6740</v>
      </c>
      <c r="G34" s="2">
        <f>F37+G30</f>
        <v>5000</v>
      </c>
    </row>
    <row r="35" spans="1:10" x14ac:dyDescent="0.25">
      <c r="B35" s="6" t="s">
        <v>23</v>
      </c>
      <c r="C35" s="6" t="s">
        <v>23</v>
      </c>
      <c r="D35" s="6" t="s">
        <v>23</v>
      </c>
      <c r="E35" s="6" t="s">
        <v>23</v>
      </c>
      <c r="F35" s="6" t="s">
        <v>23</v>
      </c>
      <c r="G35" s="6" t="s">
        <v>23</v>
      </c>
    </row>
    <row r="36" spans="1:10" x14ac:dyDescent="0.25">
      <c r="A36" s="2" t="s">
        <v>39</v>
      </c>
      <c r="B36" s="4">
        <v>3000</v>
      </c>
      <c r="C36" s="4">
        <v>5000</v>
      </c>
      <c r="D36" s="4">
        <v>2000</v>
      </c>
      <c r="E36" s="4">
        <v>1000</v>
      </c>
      <c r="F36" s="4">
        <v>5000</v>
      </c>
      <c r="G36" s="4">
        <v>5000</v>
      </c>
    </row>
    <row r="37" spans="1:10" x14ac:dyDescent="0.25">
      <c r="A37" s="2" t="s">
        <v>22</v>
      </c>
      <c r="B37" s="2">
        <f t="shared" ref="B37:G37" si="5">B34-B36</f>
        <v>1260</v>
      </c>
      <c r="C37" s="9">
        <f t="shared" si="5"/>
        <v>20</v>
      </c>
      <c r="D37" s="9">
        <f t="shared" si="5"/>
        <v>1260</v>
      </c>
      <c r="E37" s="9">
        <f t="shared" si="5"/>
        <v>3500</v>
      </c>
      <c r="F37" s="9">
        <f t="shared" si="5"/>
        <v>1740</v>
      </c>
      <c r="G37" s="9">
        <f t="shared" si="5"/>
        <v>0</v>
      </c>
    </row>
    <row r="39" spans="1:10" x14ac:dyDescent="0.25">
      <c r="A39" s="1" t="s">
        <v>40</v>
      </c>
      <c r="B39" s="6" t="s">
        <v>34</v>
      </c>
      <c r="C39" s="6" t="s">
        <v>35</v>
      </c>
      <c r="D39" s="6" t="s">
        <v>36</v>
      </c>
      <c r="E39" s="6" t="s">
        <v>37</v>
      </c>
      <c r="F39" s="6" t="s">
        <v>42</v>
      </c>
      <c r="G39" s="6" t="s">
        <v>43</v>
      </c>
      <c r="H39" s="6" t="s">
        <v>24</v>
      </c>
    </row>
    <row r="40" spans="1:10" x14ac:dyDescent="0.25">
      <c r="A40" s="2" t="s">
        <v>25</v>
      </c>
      <c r="B40" s="10">
        <f t="shared" ref="B40:G40" si="6">$B$8*B18</f>
        <v>0</v>
      </c>
      <c r="C40" s="10">
        <f t="shared" si="6"/>
        <v>0</v>
      </c>
      <c r="D40" s="10">
        <f t="shared" si="6"/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ref="H40:H46" si="7">SUM(B40:G40)</f>
        <v>0</v>
      </c>
    </row>
    <row r="41" spans="1:10" x14ac:dyDescent="0.25">
      <c r="A41" s="2" t="s">
        <v>26</v>
      </c>
      <c r="B41" s="10">
        <f t="shared" ref="B41:G41" si="8">$B$9*B19</f>
        <v>12000</v>
      </c>
      <c r="C41" s="10">
        <f t="shared" si="8"/>
        <v>0</v>
      </c>
      <c r="D41" s="10">
        <f t="shared" si="8"/>
        <v>26000</v>
      </c>
      <c r="E41" s="10">
        <f t="shared" si="8"/>
        <v>0</v>
      </c>
      <c r="F41" s="10">
        <f t="shared" si="8"/>
        <v>0</v>
      </c>
      <c r="G41" s="10">
        <f t="shared" si="8"/>
        <v>0</v>
      </c>
      <c r="H41" s="10">
        <f t="shared" si="7"/>
        <v>38000</v>
      </c>
    </row>
    <row r="42" spans="1:10" x14ac:dyDescent="0.25">
      <c r="A42" s="2" t="s">
        <v>27</v>
      </c>
      <c r="B42" s="10">
        <f t="shared" ref="B42:G42" si="9">$B$10*B20</f>
        <v>141000</v>
      </c>
      <c r="C42" s="10">
        <f t="shared" si="9"/>
        <v>141000</v>
      </c>
      <c r="D42" s="10">
        <f t="shared" si="9"/>
        <v>121500</v>
      </c>
      <c r="E42" s="10">
        <f t="shared" si="9"/>
        <v>121500</v>
      </c>
      <c r="F42" s="10">
        <f t="shared" si="9"/>
        <v>121500</v>
      </c>
      <c r="G42" s="10">
        <f t="shared" si="9"/>
        <v>121500</v>
      </c>
      <c r="H42" s="10">
        <f t="shared" si="7"/>
        <v>768000</v>
      </c>
    </row>
    <row r="43" spans="1:10" x14ac:dyDescent="0.25">
      <c r="A43" s="2" t="s">
        <v>28</v>
      </c>
      <c r="B43" s="10">
        <f t="shared" ref="B43:G43" si="10">$B$11*B23</f>
        <v>0</v>
      </c>
      <c r="C43" s="10">
        <f t="shared" si="10"/>
        <v>0</v>
      </c>
      <c r="D43" s="10">
        <f t="shared" si="10"/>
        <v>0</v>
      </c>
      <c r="E43" s="10">
        <f t="shared" si="10"/>
        <v>0</v>
      </c>
      <c r="F43" s="10">
        <f t="shared" si="10"/>
        <v>0</v>
      </c>
      <c r="G43" s="10">
        <f t="shared" si="10"/>
        <v>1040.0000000001046</v>
      </c>
      <c r="H43" s="10">
        <f t="shared" si="7"/>
        <v>1040.0000000001046</v>
      </c>
    </row>
    <row r="44" spans="1:10" x14ac:dyDescent="0.25">
      <c r="A44" s="2" t="s">
        <v>29</v>
      </c>
      <c r="B44" s="10">
        <f t="shared" ref="B44:G44" si="11">$B$13*B30</f>
        <v>56400</v>
      </c>
      <c r="C44" s="10">
        <f t="shared" si="11"/>
        <v>56400</v>
      </c>
      <c r="D44" s="10">
        <f t="shared" si="11"/>
        <v>48600</v>
      </c>
      <c r="E44" s="10">
        <f t="shared" si="11"/>
        <v>48600</v>
      </c>
      <c r="F44" s="10">
        <f t="shared" si="11"/>
        <v>48600</v>
      </c>
      <c r="G44" s="10">
        <f t="shared" si="11"/>
        <v>48900</v>
      </c>
      <c r="H44" s="10">
        <f t="shared" si="7"/>
        <v>307500</v>
      </c>
    </row>
    <row r="45" spans="1:10" x14ac:dyDescent="0.25">
      <c r="A45" s="2" t="s">
        <v>30</v>
      </c>
      <c r="B45" s="10">
        <f t="shared" ref="B45:G45" si="12">$B$14*B37</f>
        <v>3780</v>
      </c>
      <c r="C45" s="10">
        <f t="shared" si="12"/>
        <v>60</v>
      </c>
      <c r="D45" s="10">
        <f t="shared" si="12"/>
        <v>3780</v>
      </c>
      <c r="E45" s="10">
        <f t="shared" si="12"/>
        <v>10500</v>
      </c>
      <c r="F45" s="10">
        <f t="shared" si="12"/>
        <v>5220</v>
      </c>
      <c r="G45" s="10">
        <f t="shared" si="12"/>
        <v>0</v>
      </c>
      <c r="H45" s="10">
        <f t="shared" si="7"/>
        <v>23340</v>
      </c>
    </row>
    <row r="46" spans="1:10" x14ac:dyDescent="0.25">
      <c r="A46" s="2" t="s">
        <v>24</v>
      </c>
      <c r="B46" s="10">
        <f t="shared" ref="B46:G46" si="13">SUM(B40:B45)</f>
        <v>213180</v>
      </c>
      <c r="C46" s="10">
        <f t="shared" si="13"/>
        <v>197460</v>
      </c>
      <c r="D46" s="10">
        <f t="shared" si="13"/>
        <v>199880</v>
      </c>
      <c r="E46" s="10">
        <f t="shared" si="13"/>
        <v>180600</v>
      </c>
      <c r="F46" s="10">
        <f t="shared" si="13"/>
        <v>175320</v>
      </c>
      <c r="G46" s="10">
        <f t="shared" si="13"/>
        <v>171440.00000000012</v>
      </c>
      <c r="H46" s="11">
        <f t="shared" si="7"/>
        <v>1137880</v>
      </c>
      <c r="J46" s="12" t="s">
        <v>41</v>
      </c>
    </row>
    <row r="48" spans="1:10" x14ac:dyDescent="0.25">
      <c r="A48" s="1"/>
    </row>
  </sheetData>
  <phoneticPr fontId="0" type="noConversion"/>
  <printOptions headings="1" gridLines="1" gridLinesSet="0"/>
  <pageMargins left="0.75" right="0.75" top="1" bottom="1" header="0.5" footer="0.5"/>
  <pageSetup scale="62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Model</vt:lpstr>
      <vt:lpstr>Forecasted_demand</vt:lpstr>
      <vt:lpstr>Inventory_after_production</vt:lpstr>
      <vt:lpstr>Maximum_overtime_labor_hours_available</vt:lpstr>
      <vt:lpstr>Overtime_labor_hours_used</vt:lpstr>
      <vt:lpstr>Model!Print_Area</vt:lpstr>
      <vt:lpstr>Production_capacity</vt:lpstr>
      <vt:lpstr>Shoes_produced</vt:lpstr>
      <vt:lpstr>Total_cost</vt:lpstr>
      <vt:lpstr>Workers_fired</vt:lpstr>
      <vt:lpstr>Workers_hired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 School of Business</dc:creator>
  <cp:lastModifiedBy>Chris</cp:lastModifiedBy>
  <cp:lastPrinted>2002-08-21T15:11:50Z</cp:lastPrinted>
  <dcterms:created xsi:type="dcterms:W3CDTF">1997-08-23T19:52:44Z</dcterms:created>
  <dcterms:modified xsi:type="dcterms:W3CDTF">2014-03-09T18:05:22Z</dcterms:modified>
</cp:coreProperties>
</file>